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le estimate" sheetId="1" state="visible" r:id="rId1"/>
    <sheet xmlns:r="http://schemas.openxmlformats.org/officeDocument/2006/relationships" name="Setting materials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$&quot;#,##0.00"/>
  </numFmts>
  <fonts count="5">
    <font>
      <name val="Calibri"/>
      <family val="2"/>
      <color theme="1"/>
      <sz val="11"/>
      <scheme val="minor"/>
    </font>
    <font>
      <name val="Calibri"/>
      <b val="1"/>
      <color rgb="0067E8F9"/>
    </font>
    <font>
      <i val="1"/>
      <color rgb="007F929B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0" fontId="2" fillId="0" borderId="1" pivotButton="0" quotePrefix="0" xfId="0"/>
    <xf numFmtId="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3" fontId="3" fillId="0" borderId="0" pivotButton="0" quotePrefix="0" xfId="0"/>
    <xf numFmtId="165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2" customWidth="1" min="4" max="4"/>
    <col width="9" customWidth="1" min="5" max="5"/>
    <col width="10" customWidth="1" min="6" max="6"/>
    <col width="10" customWidth="1" min="7" max="7"/>
    <col width="8" customWidth="1" min="8" max="8"/>
    <col width="11" customWidth="1" min="9" max="9"/>
    <col width="12" customWidth="1" min="10" max="10"/>
    <col width="12" customWidth="1" min="11" max="11"/>
    <col width="10" customWidth="1" min="12" max="12"/>
    <col width="24" customWidth="1" min="13" max="13"/>
  </cols>
  <sheetData>
    <row r="1" ht="30" customHeight="1">
      <c r="A1" s="1" t="inlineStr">
        <is>
          <t>Room / area</t>
        </is>
      </c>
      <c r="B1" s="1" t="inlineStr">
        <is>
          <t>Finish code</t>
        </is>
      </c>
      <c r="C1" s="1" t="inlineStr">
        <is>
          <t>Net SF</t>
        </is>
      </c>
      <c r="D1" s="1" t="inlineStr">
        <is>
          <t>Layout</t>
        </is>
      </c>
      <c r="E1" s="1" t="inlineStr">
        <is>
          <t>Waste %</t>
        </is>
      </c>
      <c r="F1" s="1" t="inlineStr">
        <is>
          <t>Order SF</t>
        </is>
      </c>
      <c r="G1" s="1" t="inlineStr">
        <is>
          <t>SF per box</t>
        </is>
      </c>
      <c r="H1" s="1" t="inlineStr">
        <is>
          <t>Boxes</t>
        </is>
      </c>
      <c r="I1" s="1" t="inlineStr">
        <is>
          <t>Price / box</t>
        </is>
      </c>
      <c r="J1" s="1" t="inlineStr">
        <is>
          <t>Material $</t>
        </is>
      </c>
      <c r="K1" s="1" t="inlineStr">
        <is>
          <t>Setting rate (SF/hr)</t>
        </is>
      </c>
      <c r="L1" s="1" t="inlineStr">
        <is>
          <t>Labor hrs</t>
        </is>
      </c>
      <c r="M1" s="1" t="inlineStr">
        <is>
          <t>Notes</t>
        </is>
      </c>
    </row>
    <row r="2">
      <c r="A2" s="2" t="inlineStr">
        <is>
          <t>Restroom 101 floor</t>
        </is>
      </c>
      <c r="B2" s="2" t="inlineStr">
        <is>
          <t>PT-1</t>
        </is>
      </c>
      <c r="C2" s="3" t="n">
        <v>182</v>
      </c>
      <c r="D2" s="2" t="inlineStr">
        <is>
          <t>Straight</t>
        </is>
      </c>
      <c r="E2" s="4" t="n">
        <v>0.1</v>
      </c>
      <c r="F2" s="3">
        <f>C2*(1+E2)</f>
        <v/>
      </c>
      <c r="G2" s="3" t="n">
        <v>13.56</v>
      </c>
      <c r="H2" s="5">
        <f>IFERROR(ROUNDUP(F2/G2,0),0)</f>
        <v/>
      </c>
      <c r="I2" s="6" t="n">
        <v>0</v>
      </c>
      <c r="J2" s="6">
        <f>H2*I2</f>
        <v/>
      </c>
      <c r="K2" s="3" t="n">
        <v>0</v>
      </c>
      <c r="L2" s="3">
        <f>IFERROR(C2/K2,0)</f>
        <v/>
      </c>
      <c r="M2" s="7" t="inlineStr">
        <is>
          <t>Example row</t>
        </is>
      </c>
    </row>
    <row r="3">
      <c r="A3" s="2" t="inlineStr">
        <is>
          <t>Restroom 101 walls</t>
        </is>
      </c>
      <c r="B3" s="2" t="inlineStr">
        <is>
          <t>CT-2</t>
        </is>
      </c>
      <c r="C3" s="3" t="n">
        <v>410</v>
      </c>
      <c r="D3" s="2" t="inlineStr">
        <is>
          <t>Straight</t>
        </is>
      </c>
      <c r="E3" s="4" t="n">
        <v>0.1</v>
      </c>
      <c r="F3" s="3">
        <f>C3*(1+E3)</f>
        <v/>
      </c>
      <c r="G3" s="3" t="n">
        <v>10.76</v>
      </c>
      <c r="H3" s="5">
        <f>IFERROR(ROUNDUP(F3/G3,0),0)</f>
        <v/>
      </c>
      <c r="I3" s="6" t="n">
        <v>0</v>
      </c>
      <c r="J3" s="6">
        <f>H3*I3</f>
        <v/>
      </c>
      <c r="K3" s="3" t="n">
        <v>0</v>
      </c>
      <c r="L3" s="3">
        <f>IFERROR(C3/K3,0)</f>
        <v/>
      </c>
      <c r="M3" s="7" t="inlineStr">
        <is>
          <t>Example</t>
        </is>
      </c>
    </row>
    <row r="4">
      <c r="A4" s="2" t="inlineStr">
        <is>
          <t>Lobby floor</t>
        </is>
      </c>
      <c r="B4" s="2" t="inlineStr">
        <is>
          <t>PT-3</t>
        </is>
      </c>
      <c r="C4" s="3" t="n">
        <v>1260</v>
      </c>
      <c r="D4" s="2" t="inlineStr">
        <is>
          <t>Herringbone</t>
        </is>
      </c>
      <c r="E4" s="4" t="n">
        <v>0.2</v>
      </c>
      <c r="F4" s="3">
        <f>C4*(1+E4)</f>
        <v/>
      </c>
      <c r="G4" s="3" t="n">
        <v>15.5</v>
      </c>
      <c r="H4" s="5">
        <f>IFERROR(ROUNDUP(F4/G4,0),0)</f>
        <v/>
      </c>
      <c r="I4" s="6" t="n">
        <v>0</v>
      </c>
      <c r="J4" s="6">
        <f>H4*I4</f>
        <v/>
      </c>
      <c r="K4" s="3" t="n">
        <v>0</v>
      </c>
      <c r="L4" s="3">
        <f>IFERROR(C4/K4,0)</f>
        <v/>
      </c>
      <c r="M4" s="7" t="inlineStr">
        <is>
          <t>Example</t>
        </is>
      </c>
    </row>
    <row r="5">
      <c r="F5" s="8">
        <f>C5*(1+E5)</f>
        <v/>
      </c>
      <c r="H5" s="9">
        <f>IFERROR(ROUNDUP(F5/G5,0),0)</f>
        <v/>
      </c>
      <c r="J5" s="10">
        <f>H5*I5</f>
        <v/>
      </c>
      <c r="L5" s="8">
        <f>IFERROR(C5/K5,0)</f>
        <v/>
      </c>
    </row>
    <row r="6">
      <c r="F6" s="8">
        <f>C6*(1+E6)</f>
        <v/>
      </c>
      <c r="H6" s="9">
        <f>IFERROR(ROUNDUP(F6/G6,0),0)</f>
        <v/>
      </c>
      <c r="J6" s="10">
        <f>H6*I6</f>
        <v/>
      </c>
      <c r="L6" s="8">
        <f>IFERROR(C6/K6,0)</f>
        <v/>
      </c>
    </row>
    <row r="7">
      <c r="F7" s="8">
        <f>C7*(1+E7)</f>
        <v/>
      </c>
      <c r="H7" s="9">
        <f>IFERROR(ROUNDUP(F7/G7,0),0)</f>
        <v/>
      </c>
      <c r="J7" s="10">
        <f>H7*I7</f>
        <v/>
      </c>
      <c r="L7" s="8">
        <f>IFERROR(C7/K7,0)</f>
        <v/>
      </c>
    </row>
    <row r="8">
      <c r="F8" s="8">
        <f>C8*(1+E8)</f>
        <v/>
      </c>
      <c r="H8" s="9">
        <f>IFERROR(ROUNDUP(F8/G8,0),0)</f>
        <v/>
      </c>
      <c r="J8" s="10">
        <f>H8*I8</f>
        <v/>
      </c>
      <c r="L8" s="8">
        <f>IFERROR(C8/K8,0)</f>
        <v/>
      </c>
    </row>
    <row r="9">
      <c r="F9" s="8">
        <f>C9*(1+E9)</f>
        <v/>
      </c>
      <c r="H9" s="9">
        <f>IFERROR(ROUNDUP(F9/G9,0),0)</f>
        <v/>
      </c>
      <c r="J9" s="10">
        <f>H9*I9</f>
        <v/>
      </c>
      <c r="L9" s="8">
        <f>IFERROR(C9/K9,0)</f>
        <v/>
      </c>
    </row>
    <row r="10">
      <c r="F10" s="8">
        <f>C10*(1+E10)</f>
        <v/>
      </c>
      <c r="H10" s="9">
        <f>IFERROR(ROUNDUP(F10/G10,0),0)</f>
        <v/>
      </c>
      <c r="J10" s="10">
        <f>H10*I10</f>
        <v/>
      </c>
      <c r="L10" s="8">
        <f>IFERROR(C10/K10,0)</f>
        <v/>
      </c>
    </row>
    <row r="11">
      <c r="F11" s="8">
        <f>C11*(1+E11)</f>
        <v/>
      </c>
      <c r="H11" s="9">
        <f>IFERROR(ROUNDUP(F11/G11,0),0)</f>
        <v/>
      </c>
      <c r="J11" s="10">
        <f>H11*I11</f>
        <v/>
      </c>
      <c r="L11" s="8">
        <f>IFERROR(C11/K11,0)</f>
        <v/>
      </c>
    </row>
    <row r="12">
      <c r="F12" s="8">
        <f>C12*(1+E12)</f>
        <v/>
      </c>
      <c r="H12" s="9">
        <f>IFERROR(ROUNDUP(F12/G12,0),0)</f>
        <v/>
      </c>
      <c r="J12" s="10">
        <f>H12*I12</f>
        <v/>
      </c>
      <c r="L12" s="8">
        <f>IFERROR(C12/K12,0)</f>
        <v/>
      </c>
    </row>
    <row r="13">
      <c r="F13" s="8">
        <f>C13*(1+E13)</f>
        <v/>
      </c>
      <c r="H13" s="9">
        <f>IFERROR(ROUNDUP(F13/G13,0),0)</f>
        <v/>
      </c>
      <c r="J13" s="10">
        <f>H13*I13</f>
        <v/>
      </c>
      <c r="L13" s="8">
        <f>IFERROR(C13/K13,0)</f>
        <v/>
      </c>
    </row>
    <row r="14">
      <c r="F14" s="8">
        <f>C14*(1+E14)</f>
        <v/>
      </c>
      <c r="H14" s="9">
        <f>IFERROR(ROUNDUP(F14/G14,0),0)</f>
        <v/>
      </c>
      <c r="J14" s="10">
        <f>H14*I14</f>
        <v/>
      </c>
      <c r="L14" s="8">
        <f>IFERROR(C14/K14,0)</f>
        <v/>
      </c>
    </row>
    <row r="15">
      <c r="F15" s="8">
        <f>C15*(1+E15)</f>
        <v/>
      </c>
      <c r="H15" s="9">
        <f>IFERROR(ROUNDUP(F15/G15,0),0)</f>
        <v/>
      </c>
      <c r="J15" s="10">
        <f>H15*I15</f>
        <v/>
      </c>
      <c r="L15" s="8">
        <f>IFERROR(C15/K15,0)</f>
        <v/>
      </c>
    </row>
    <row r="16">
      <c r="F16" s="8">
        <f>C16*(1+E16)</f>
        <v/>
      </c>
      <c r="H16" s="9">
        <f>IFERROR(ROUNDUP(F16/G16,0),0)</f>
        <v/>
      </c>
      <c r="J16" s="10">
        <f>H16*I16</f>
        <v/>
      </c>
      <c r="L16" s="8">
        <f>IFERROR(C16/K16,0)</f>
        <v/>
      </c>
    </row>
    <row r="17">
      <c r="F17" s="8">
        <f>C17*(1+E17)</f>
        <v/>
      </c>
      <c r="H17" s="9">
        <f>IFERROR(ROUNDUP(F17/G17,0),0)</f>
        <v/>
      </c>
      <c r="J17" s="10">
        <f>H17*I17</f>
        <v/>
      </c>
      <c r="L17" s="8">
        <f>IFERROR(C17/K17,0)</f>
        <v/>
      </c>
    </row>
    <row r="18">
      <c r="F18" s="8">
        <f>C18*(1+E18)</f>
        <v/>
      </c>
      <c r="H18" s="9">
        <f>IFERROR(ROUNDUP(F18/G18,0),0)</f>
        <v/>
      </c>
      <c r="J18" s="10">
        <f>H18*I18</f>
        <v/>
      </c>
      <c r="L18" s="8">
        <f>IFERROR(C18/K18,0)</f>
        <v/>
      </c>
    </row>
    <row r="19">
      <c r="F19" s="8">
        <f>C19*(1+E19)</f>
        <v/>
      </c>
      <c r="H19" s="9">
        <f>IFERROR(ROUNDUP(F19/G19,0),0)</f>
        <v/>
      </c>
      <c r="J19" s="10">
        <f>H19*I19</f>
        <v/>
      </c>
      <c r="L19" s="8">
        <f>IFERROR(C19/K19,0)</f>
        <v/>
      </c>
    </row>
    <row r="20">
      <c r="F20" s="8">
        <f>C20*(1+E20)</f>
        <v/>
      </c>
      <c r="H20" s="9">
        <f>IFERROR(ROUNDUP(F20/G20,0),0)</f>
        <v/>
      </c>
      <c r="J20" s="10">
        <f>H20*I20</f>
        <v/>
      </c>
      <c r="L20" s="8">
        <f>IFERROR(C20/K20,0)</f>
        <v/>
      </c>
    </row>
    <row r="21">
      <c r="F21" s="8">
        <f>C21*(1+E21)</f>
        <v/>
      </c>
      <c r="H21" s="9">
        <f>IFERROR(ROUNDUP(F21/G21,0),0)</f>
        <v/>
      </c>
      <c r="J21" s="10">
        <f>H21*I21</f>
        <v/>
      </c>
      <c r="L21" s="8">
        <f>IFERROR(C21/K21,0)</f>
        <v/>
      </c>
    </row>
    <row r="22">
      <c r="F22" s="8">
        <f>C22*(1+E22)</f>
        <v/>
      </c>
      <c r="H22" s="9">
        <f>IFERROR(ROUNDUP(F22/G22,0),0)</f>
        <v/>
      </c>
      <c r="J22" s="10">
        <f>H22*I22</f>
        <v/>
      </c>
      <c r="L22" s="8">
        <f>IFERROR(C22/K22,0)</f>
        <v/>
      </c>
    </row>
    <row r="23">
      <c r="F23" s="8">
        <f>C23*(1+E23)</f>
        <v/>
      </c>
      <c r="H23" s="9">
        <f>IFERROR(ROUNDUP(F23/G23,0),0)</f>
        <v/>
      </c>
      <c r="J23" s="10">
        <f>H23*I23</f>
        <v/>
      </c>
      <c r="L23" s="8">
        <f>IFERROR(C23/K23,0)</f>
        <v/>
      </c>
    </row>
    <row r="24">
      <c r="F24" s="8">
        <f>C24*(1+E24)</f>
        <v/>
      </c>
      <c r="H24" s="9">
        <f>IFERROR(ROUNDUP(F24/G24,0),0)</f>
        <v/>
      </c>
      <c r="J24" s="10">
        <f>H24*I24</f>
        <v/>
      </c>
      <c r="L24" s="8">
        <f>IFERROR(C24/K24,0)</f>
        <v/>
      </c>
    </row>
    <row r="25">
      <c r="A25" s="11" t="inlineStr">
        <is>
          <t>TOTAL</t>
        </is>
      </c>
      <c r="C25" s="12">
        <f>SUM(C2:C24)</f>
        <v/>
      </c>
      <c r="F25" s="12">
        <f>SUM(F2:F24)</f>
        <v/>
      </c>
      <c r="H25" s="13">
        <f>SUM(H2:H24)</f>
        <v/>
      </c>
      <c r="J25" s="14">
        <f>SUM(J2:J24)</f>
        <v/>
      </c>
      <c r="L25" s="12">
        <f>SUM(L2:L24)</f>
        <v/>
      </c>
    </row>
    <row r="27">
      <c r="A27" s="15" t="inlineStr">
        <is>
          <t>Note: Waste %, setting rates and prices are editable assumptions.</t>
        </is>
      </c>
    </row>
  </sheetData>
  <dataValidations count="1">
    <dataValidation sqref="D2:D24" showDropDown="0" showInputMessage="0" showErrorMessage="0" allowBlank="1" type="list">
      <formula1>"Straight,Brick,Diagonal,Herringbone"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10" customWidth="1" min="3" max="3"/>
    <col width="8" customWidth="1" min="4" max="4"/>
  </cols>
  <sheetData>
    <row r="1" ht="30" customHeight="1">
      <c r="A1" s="1" t="inlineStr">
        <is>
          <t>Item</t>
        </is>
      </c>
      <c r="B1" s="1" t="inlineStr">
        <is>
          <t>Basis</t>
        </is>
      </c>
      <c r="C1" s="1" t="inlineStr">
        <is>
          <t>Qty</t>
        </is>
      </c>
      <c r="D1" s="1" t="inlineStr">
        <is>
          <t>Unit</t>
        </is>
      </c>
    </row>
    <row r="2">
      <c r="A2" s="2" t="inlineStr">
        <is>
          <t>Thinset mortar</t>
        </is>
      </c>
      <c r="B2" s="2" t="inlineStr">
        <is>
          <t>Per manufacturer coverage for trowel size</t>
        </is>
      </c>
      <c r="C2" s="3" t="n"/>
      <c r="D2" s="2" t="inlineStr">
        <is>
          <t>bags</t>
        </is>
      </c>
    </row>
    <row r="3">
      <c r="A3" s="2" t="inlineStr">
        <is>
          <t>Grout</t>
        </is>
      </c>
      <c r="B3" s="2" t="inlineStr">
        <is>
          <t>Per grout calculator for joint width &amp; tile size</t>
        </is>
      </c>
      <c r="C3" s="3" t="n"/>
      <c r="D3" s="2" t="inlineStr">
        <is>
          <t>bags</t>
        </is>
      </c>
    </row>
    <row r="4">
      <c r="A4" s="2" t="inlineStr">
        <is>
          <t>Crack isolation / waterproofing</t>
        </is>
      </c>
      <c r="B4" s="2" t="inlineStr">
        <is>
          <t>Area of wet walls + floors</t>
        </is>
      </c>
      <c r="C4" s="3" t="n"/>
      <c r="D4" s="2" t="inlineStr">
        <is>
          <t>SF</t>
        </is>
      </c>
    </row>
    <row r="5">
      <c r="A5" s="2" t="inlineStr">
        <is>
          <t>Trim / Schluter</t>
        </is>
      </c>
      <c r="B5" s="2" t="inlineStr">
        <is>
          <t>Linear feet of edges &amp; transitions</t>
        </is>
      </c>
      <c r="C5" s="3" t="n"/>
      <c r="D5" s="2" t="inlineStr">
        <is>
          <t>LF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Tile estimate template · RenderDraw</t>
        </is>
      </c>
    </row>
    <row r="3">
      <c r="A3" t="inlineStr">
        <is>
          <t>1. List each finish area with its tile code from the finish schedule.</t>
        </is>
      </c>
    </row>
    <row r="4">
      <c r="A4" t="inlineStr">
        <is>
          <t>2. Apply waste after net area, then round to whole boxes.</t>
        </is>
      </c>
    </row>
    <row r="5">
      <c r="A5" t="inlineStr">
        <is>
          <t>3. Use the setting materials sheet for mortar, grout and membranes per manufacturer data.</t>
        </is>
      </c>
    </row>
    <row r="7">
      <c r="A7" s="15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2026-11-01T04:46:00Z</dcterms:created>
  <dcterms:modified xmlns:dcterms="http://purl.org/dc/terms/" xmlns:xsi="http://www.w3.org/2001/XMLSchema-instance" xsi:type="dcterms:W3CDTF">2026-11-01T04:46:00Z</dcterms:modified>
</cp:coreProperties>
</file>